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19320" windowHeight="1092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E44" i="1"/>
  <c r="E43"/>
  <c r="E42"/>
  <c r="E41"/>
  <c r="E40"/>
  <c r="E39"/>
  <c r="E38"/>
  <c r="E37"/>
  <c r="E36"/>
  <c r="E34"/>
  <c r="E30"/>
  <c r="E29"/>
  <c r="E28"/>
  <c r="E26"/>
  <c r="E25"/>
  <c r="E24"/>
  <c r="E23"/>
  <c r="D23"/>
  <c r="E22"/>
  <c r="D22"/>
  <c r="C22"/>
  <c r="E21"/>
  <c r="D21"/>
  <c r="E20"/>
  <c r="D20"/>
  <c r="E19"/>
  <c r="D19"/>
  <c r="E18"/>
  <c r="D18"/>
  <c r="E17"/>
  <c r="E16"/>
  <c r="C16"/>
  <c r="E15"/>
  <c r="D15"/>
  <c r="E14"/>
  <c r="E13"/>
  <c r="E12"/>
  <c r="E11"/>
  <c r="C11"/>
  <c r="E9"/>
  <c r="E8"/>
  <c r="E7"/>
  <c r="E6"/>
  <c r="E5"/>
</calcChain>
</file>

<file path=xl/sharedStrings.xml><?xml version="1.0" encoding="utf-8"?>
<sst xmlns="http://schemas.openxmlformats.org/spreadsheetml/2006/main" count="80" uniqueCount="55">
  <si>
    <t>海东市2017年市、区级公立医院服务效率和收支情况公示</t>
  </si>
  <si>
    <t>主要指标</t>
  </si>
  <si>
    <t>单位</t>
  </si>
  <si>
    <t>循化县人民医院</t>
  </si>
  <si>
    <r>
      <rPr>
        <b/>
        <sz val="10"/>
        <color indexed="8"/>
        <rFont val="仿宋"/>
        <family val="3"/>
        <charset val="134"/>
      </rPr>
      <t>2016</t>
    </r>
    <r>
      <rPr>
        <b/>
        <sz val="10"/>
        <color indexed="8"/>
        <rFont val="仿宋"/>
        <family val="3"/>
        <charset val="134"/>
      </rPr>
      <t>年</t>
    </r>
  </si>
  <si>
    <r>
      <rPr>
        <b/>
        <sz val="10"/>
        <color indexed="8"/>
        <rFont val="仿宋"/>
        <family val="3"/>
        <charset val="134"/>
      </rPr>
      <t>2017</t>
    </r>
    <r>
      <rPr>
        <b/>
        <sz val="10"/>
        <color indexed="8"/>
        <rFont val="仿宋"/>
        <family val="3"/>
        <charset val="134"/>
      </rPr>
      <t>年</t>
    </r>
  </si>
  <si>
    <t>增长率(%)</t>
  </si>
  <si>
    <t>一、医疗服务情况</t>
  </si>
  <si>
    <t>开放床位数</t>
  </si>
  <si>
    <t>张</t>
  </si>
  <si>
    <t>诊疗人次数</t>
  </si>
  <si>
    <t>人次</t>
  </si>
  <si>
    <t>门急诊人次</t>
  </si>
  <si>
    <t>门诊收入</t>
  </si>
  <si>
    <t>万元</t>
  </si>
  <si>
    <t>住院收入</t>
  </si>
  <si>
    <t>二、医院收支情况</t>
  </si>
  <si>
    <t>（一）收入总计</t>
  </si>
  <si>
    <t xml:space="preserve"> 1.财政补助收入</t>
  </si>
  <si>
    <t xml:space="preserve"> 2.医疗收入</t>
  </si>
  <si>
    <t xml:space="preserve">   挂号收入</t>
  </si>
  <si>
    <t xml:space="preserve">   诊察收入</t>
  </si>
  <si>
    <t xml:space="preserve">   床位收入</t>
  </si>
  <si>
    <t xml:space="preserve">   药品收入</t>
  </si>
  <si>
    <t xml:space="preserve">     其中：中草药收入</t>
  </si>
  <si>
    <t xml:space="preserve">   检查收入</t>
  </si>
  <si>
    <t xml:space="preserve">   化验收入</t>
  </si>
  <si>
    <t xml:space="preserve">   治疗收入</t>
  </si>
  <si>
    <t xml:space="preserve">   卫生材料收入</t>
  </si>
  <si>
    <t xml:space="preserve">     其中：高值耗材收入</t>
  </si>
  <si>
    <t xml:space="preserve">   其他医疗收入</t>
  </si>
  <si>
    <t xml:space="preserve"> 3.其他收入</t>
  </si>
  <si>
    <t>（二）支出总计</t>
  </si>
  <si>
    <t xml:space="preserve">  1.医疗业务支出</t>
  </si>
  <si>
    <t xml:space="preserve">    医疗业务成本</t>
  </si>
  <si>
    <t xml:space="preserve">      其中：人员支出</t>
  </si>
  <si>
    <t xml:space="preserve">    卫生材料费</t>
  </si>
  <si>
    <t xml:space="preserve">    管理费用</t>
  </si>
  <si>
    <t xml:space="preserve">    其中：人员支出</t>
  </si>
  <si>
    <t xml:space="preserve">  2.财政项目补助支出</t>
  </si>
  <si>
    <t xml:space="preserve">  3.其他支出</t>
  </si>
  <si>
    <t>三、医院运行效率</t>
  </si>
  <si>
    <t>总资产</t>
  </si>
  <si>
    <t>总负债</t>
  </si>
  <si>
    <t>药占比（不含中草药收入）</t>
  </si>
  <si>
    <t>%</t>
  </si>
  <si>
    <t>百元医疗收入（不含药品收入）消耗的卫生材料费</t>
  </si>
  <si>
    <t>元</t>
  </si>
  <si>
    <t>医疗服务性收入占比</t>
  </si>
  <si>
    <t>门诊次均费用</t>
  </si>
  <si>
    <t>住院次均费用</t>
  </si>
  <si>
    <t>平均住院日</t>
  </si>
  <si>
    <t>天</t>
  </si>
  <si>
    <t>病床使用率</t>
  </si>
  <si>
    <t>注：各县级公立医院所填各项数据必须与国卫财01、03、04、05、11表中数据一致。</t>
  </si>
</sst>
</file>

<file path=xl/styles.xml><?xml version="1.0" encoding="utf-8"?>
<styleSheet xmlns="http://schemas.openxmlformats.org/spreadsheetml/2006/main">
  <numFmts count="1">
    <numFmt numFmtId="180" formatCode="0.00_ "/>
  </numFmts>
  <fonts count="13">
    <font>
      <sz val="11"/>
      <color theme="1"/>
      <name val="宋体"/>
      <charset val="134"/>
      <scheme val="minor"/>
    </font>
    <font>
      <b/>
      <sz val="12"/>
      <color indexed="8"/>
      <name val="宋体"/>
      <charset val="134"/>
    </font>
    <font>
      <b/>
      <sz val="10"/>
      <name val="仿宋"/>
      <family val="3"/>
      <charset val="134"/>
    </font>
    <font>
      <b/>
      <sz val="10"/>
      <color indexed="8"/>
      <name val="仿宋"/>
      <family val="3"/>
      <charset val="134"/>
    </font>
    <font>
      <sz val="10"/>
      <name val="仿宋"/>
      <family val="3"/>
      <charset val="134"/>
    </font>
    <font>
      <sz val="12"/>
      <name val="仿宋"/>
      <family val="3"/>
      <charset val="134"/>
    </font>
    <font>
      <b/>
      <sz val="10"/>
      <color indexed="8"/>
      <name val="仿宋"/>
      <family val="3"/>
      <charset val="134"/>
    </font>
    <font>
      <sz val="10"/>
      <color indexed="8"/>
      <name val="仿宋"/>
      <family val="3"/>
      <charset val="134"/>
    </font>
    <font>
      <sz val="10"/>
      <color indexed="8"/>
      <name val="仿宋"/>
      <family val="3"/>
      <charset val="134"/>
    </font>
    <font>
      <sz val="12"/>
      <name val="宋体"/>
      <charset val="134"/>
    </font>
    <font>
      <sz val="10"/>
      <color indexed="8"/>
      <name val="Arial"/>
      <family val="2"/>
    </font>
    <font>
      <sz val="9"/>
      <name val="宋体"/>
      <charset val="134"/>
    </font>
    <font>
      <sz val="11"/>
      <color theme="1"/>
      <name val="宋体"/>
      <charset val="134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7"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/>
    <xf numFmtId="0" fontId="9" fillId="0" borderId="0"/>
  </cellStyleXfs>
  <cellXfs count="24">
    <xf numFmtId="0" fontId="0" fillId="0" borderId="0" xfId="0">
      <alignment vertical="center"/>
    </xf>
    <xf numFmtId="180" fontId="0" fillId="0" borderId="0" xfId="0" applyNumberFormat="1">
      <alignment vertical="center"/>
    </xf>
    <xf numFmtId="0" fontId="3" fillId="0" borderId="1" xfId="5" applyFont="1" applyBorder="1" applyAlignment="1">
      <alignment horizontal="center" vertical="center" wrapText="1"/>
    </xf>
    <xf numFmtId="180" fontId="3" fillId="0" borderId="1" xfId="5" applyNumberFormat="1" applyFont="1" applyBorder="1" applyAlignment="1">
      <alignment horizontal="center" vertical="center" wrapText="1"/>
    </xf>
    <xf numFmtId="0" fontId="2" fillId="0" borderId="1" xfId="5" applyNumberFormat="1" applyFont="1" applyFill="1" applyBorder="1" applyAlignment="1">
      <alignment horizontal="left" vertical="center" wrapText="1"/>
    </xf>
    <xf numFmtId="0" fontId="4" fillId="0" borderId="1" xfId="5" applyNumberFormat="1" applyFont="1" applyFill="1" applyBorder="1" applyAlignment="1">
      <alignment horizontal="center" vertical="center" wrapText="1"/>
    </xf>
    <xf numFmtId="180" fontId="4" fillId="0" borderId="1" xfId="5" applyNumberFormat="1" applyFont="1" applyFill="1" applyBorder="1" applyAlignment="1">
      <alignment horizontal="center" vertical="center" wrapText="1"/>
    </xf>
    <xf numFmtId="0" fontId="5" fillId="0" borderId="1" xfId="6" applyFont="1" applyBorder="1" applyAlignment="1"/>
    <xf numFmtId="0" fontId="6" fillId="0" borderId="1" xfId="5" applyFont="1" applyBorder="1" applyAlignment="1">
      <alignment horizontal="left" vertical="center" wrapText="1"/>
    </xf>
    <xf numFmtId="0" fontId="7" fillId="0" borderId="1" xfId="5" applyFont="1" applyBorder="1" applyAlignment="1">
      <alignment horizontal="center" vertical="center" wrapText="1"/>
    </xf>
    <xf numFmtId="0" fontId="8" fillId="0" borderId="1" xfId="5" applyFont="1" applyBorder="1" applyAlignment="1">
      <alignment horizontal="center" vertical="center" wrapText="1"/>
    </xf>
    <xf numFmtId="0" fontId="7" fillId="0" borderId="1" xfId="5" applyFont="1" applyBorder="1" applyAlignment="1">
      <alignment horizontal="left" vertical="center" wrapText="1"/>
    </xf>
    <xf numFmtId="0" fontId="4" fillId="0" borderId="1" xfId="5" applyNumberFormat="1" applyFont="1" applyFill="1" applyBorder="1" applyAlignment="1">
      <alignment horizontal="left" vertical="center" wrapText="1"/>
    </xf>
    <xf numFmtId="180" fontId="7" fillId="0" borderId="1" xfId="5" applyNumberFormat="1" applyFont="1" applyBorder="1" applyAlignment="1">
      <alignment horizontal="center" vertical="center" wrapText="1"/>
    </xf>
    <xf numFmtId="180" fontId="4" fillId="0" borderId="1" xfId="5" applyNumberFormat="1" applyFont="1" applyFill="1" applyBorder="1" applyAlignment="1">
      <alignment horizontal="center" vertical="center" wrapText="1" shrinkToFit="1"/>
    </xf>
    <xf numFmtId="0" fontId="1" fillId="0" borderId="2" xfId="5" applyFont="1" applyBorder="1" applyAlignment="1">
      <alignment horizontal="center" vertical="center"/>
    </xf>
    <xf numFmtId="180" fontId="1" fillId="0" borderId="2" xfId="5" applyNumberFormat="1" applyFont="1" applyBorder="1" applyAlignment="1">
      <alignment horizontal="center" vertical="center"/>
    </xf>
    <xf numFmtId="0" fontId="3" fillId="0" borderId="1" xfId="5" applyFont="1" applyBorder="1" applyAlignment="1">
      <alignment horizontal="center" vertical="center" wrapText="1"/>
    </xf>
    <xf numFmtId="180" fontId="3" fillId="0" borderId="1" xfId="5" applyNumberFormat="1" applyFont="1" applyBorder="1" applyAlignment="1">
      <alignment horizontal="center" vertical="center" wrapText="1"/>
    </xf>
    <xf numFmtId="0" fontId="2" fillId="0" borderId="1" xfId="5" applyNumberFormat="1" applyFont="1" applyFill="1" applyBorder="1" applyAlignment="1">
      <alignment horizontal="left" vertical="center" wrapText="1"/>
    </xf>
    <xf numFmtId="180" fontId="2" fillId="0" borderId="1" xfId="5" applyNumberFormat="1" applyFont="1" applyFill="1" applyBorder="1" applyAlignment="1">
      <alignment horizontal="left" vertical="center" wrapText="1"/>
    </xf>
    <xf numFmtId="0" fontId="2" fillId="0" borderId="3" xfId="6" applyFont="1" applyBorder="1" applyAlignment="1">
      <alignment horizontal="left"/>
    </xf>
    <xf numFmtId="180" fontId="2" fillId="0" borderId="3" xfId="6" applyNumberFormat="1" applyFont="1" applyBorder="1" applyAlignment="1">
      <alignment horizontal="left"/>
    </xf>
    <xf numFmtId="0" fontId="2" fillId="0" borderId="1" xfId="5" applyNumberFormat="1" applyFont="1" applyFill="1" applyBorder="1" applyAlignment="1">
      <alignment horizontal="center" vertical="center" wrapText="1"/>
    </xf>
  </cellXfs>
  <cellStyles count="7">
    <cellStyle name="常规" xfId="0" builtinId="0"/>
    <cellStyle name="常规 2" xfId="1"/>
    <cellStyle name="常规 3" xfId="2"/>
    <cellStyle name="常规 4" xfId="3"/>
    <cellStyle name="常规 5" xfId="4"/>
    <cellStyle name="常规 6" xfId="5"/>
    <cellStyle name="常规 7" xfId="6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45"/>
  <sheetViews>
    <sheetView tabSelected="1" topLeftCell="A4" workbookViewId="0">
      <selection activeCell="G17" sqref="G17"/>
    </sheetView>
  </sheetViews>
  <sheetFormatPr defaultColWidth="9" defaultRowHeight="13.5"/>
  <cols>
    <col min="1" max="1" width="29" customWidth="1"/>
    <col min="2" max="2" width="13.375" customWidth="1"/>
    <col min="3" max="4" width="18.75" customWidth="1"/>
    <col min="5" max="5" width="18.75" style="1" customWidth="1"/>
    <col min="7" max="7" width="11.125" customWidth="1"/>
  </cols>
  <sheetData>
    <row r="1" spans="1:5" ht="38.450000000000003" customHeight="1">
      <c r="A1" s="15" t="s">
        <v>0</v>
      </c>
      <c r="B1" s="15"/>
      <c r="C1" s="15"/>
      <c r="D1" s="15"/>
      <c r="E1" s="16"/>
    </row>
    <row r="2" spans="1:5" ht="18" customHeight="1">
      <c r="A2" s="23" t="s">
        <v>1</v>
      </c>
      <c r="B2" s="23" t="s">
        <v>2</v>
      </c>
      <c r="C2" s="17" t="s">
        <v>3</v>
      </c>
      <c r="D2" s="17"/>
      <c r="E2" s="18"/>
    </row>
    <row r="3" spans="1:5" ht="18" customHeight="1">
      <c r="A3" s="23"/>
      <c r="B3" s="23"/>
      <c r="C3" s="2" t="s">
        <v>4</v>
      </c>
      <c r="D3" s="2" t="s">
        <v>5</v>
      </c>
      <c r="E3" s="3" t="s">
        <v>6</v>
      </c>
    </row>
    <row r="4" spans="1:5" ht="18" customHeight="1">
      <c r="A4" s="19" t="s">
        <v>7</v>
      </c>
      <c r="B4" s="19"/>
      <c r="C4" s="19"/>
      <c r="D4" s="19"/>
      <c r="E4" s="20"/>
    </row>
    <row r="5" spans="1:5" ht="18" customHeight="1">
      <c r="A5" s="5" t="s">
        <v>8</v>
      </c>
      <c r="B5" s="5" t="s">
        <v>9</v>
      </c>
      <c r="C5" s="5">
        <v>260</v>
      </c>
      <c r="D5" s="5">
        <v>260</v>
      </c>
      <c r="E5" s="6">
        <f>(D5-C5)/C5*100</f>
        <v>0</v>
      </c>
    </row>
    <row r="6" spans="1:5" ht="18" customHeight="1">
      <c r="A6" s="5" t="s">
        <v>10</v>
      </c>
      <c r="B6" s="5" t="s">
        <v>11</v>
      </c>
      <c r="C6" s="5">
        <v>205960</v>
      </c>
      <c r="D6" s="5">
        <v>164395</v>
      </c>
      <c r="E6" s="6">
        <f>(D6-C6)/C6*100</f>
        <v>-20.181103126820702</v>
      </c>
    </row>
    <row r="7" spans="1:5" ht="18" customHeight="1">
      <c r="A7" s="5" t="s">
        <v>12</v>
      </c>
      <c r="B7" s="5" t="s">
        <v>11</v>
      </c>
      <c r="C7" s="5">
        <v>123576</v>
      </c>
      <c r="D7" s="5">
        <v>164395</v>
      </c>
      <c r="E7" s="6">
        <f>(D7-C7)/C7*100</f>
        <v>33.031494788632102</v>
      </c>
    </row>
    <row r="8" spans="1:5" ht="18" customHeight="1">
      <c r="A8" s="5" t="s">
        <v>13</v>
      </c>
      <c r="B8" s="5" t="s">
        <v>14</v>
      </c>
      <c r="C8" s="5">
        <v>1989.3</v>
      </c>
      <c r="D8" s="5">
        <v>2097.4</v>
      </c>
      <c r="E8" s="6">
        <f>(D8-C8)/C8*100</f>
        <v>5.4340722867340299</v>
      </c>
    </row>
    <row r="9" spans="1:5" ht="18" customHeight="1">
      <c r="A9" s="5" t="s">
        <v>15</v>
      </c>
      <c r="B9" s="5" t="s">
        <v>14</v>
      </c>
      <c r="C9" s="5">
        <v>2823.7</v>
      </c>
      <c r="D9" s="5">
        <v>2936.3</v>
      </c>
      <c r="E9" s="6">
        <f>(D9-C9)/C9*100</f>
        <v>3.9876757445904398</v>
      </c>
    </row>
    <row r="10" spans="1:5" ht="18" customHeight="1">
      <c r="A10" s="4" t="s">
        <v>16</v>
      </c>
      <c r="B10" s="7"/>
      <c r="C10" s="7"/>
      <c r="D10" s="7"/>
      <c r="E10" s="6"/>
    </row>
    <row r="11" spans="1:5" ht="18" customHeight="1">
      <c r="A11" s="8" t="s">
        <v>17</v>
      </c>
      <c r="B11" s="9" t="s">
        <v>14</v>
      </c>
      <c r="C11" s="10">
        <f>C12+C13+C25</f>
        <v>6748.9</v>
      </c>
      <c r="D11" s="10">
        <v>7503.8</v>
      </c>
      <c r="E11" s="6">
        <f t="shared" ref="E11:E34" si="0">(D11-C11)/C11*100</f>
        <v>11.185526530249399</v>
      </c>
    </row>
    <row r="12" spans="1:5" ht="18" customHeight="1">
      <c r="A12" s="11" t="s">
        <v>18</v>
      </c>
      <c r="B12" s="9" t="s">
        <v>14</v>
      </c>
      <c r="C12" s="10">
        <v>1880.7</v>
      </c>
      <c r="D12" s="10">
        <v>2459.1</v>
      </c>
      <c r="E12" s="6">
        <f t="shared" si="0"/>
        <v>30.754506300845399</v>
      </c>
    </row>
    <row r="13" spans="1:5" ht="18" customHeight="1">
      <c r="A13" s="11" t="s">
        <v>19</v>
      </c>
      <c r="B13" s="9" t="s">
        <v>14</v>
      </c>
      <c r="C13" s="10">
        <v>4813</v>
      </c>
      <c r="D13" s="10">
        <v>5033.7</v>
      </c>
      <c r="E13" s="6">
        <f t="shared" si="0"/>
        <v>4.5854976106378498</v>
      </c>
    </row>
    <row r="14" spans="1:5" ht="18" customHeight="1">
      <c r="A14" s="11" t="s">
        <v>20</v>
      </c>
      <c r="B14" s="9" t="s">
        <v>14</v>
      </c>
      <c r="C14" s="10">
        <v>2.9</v>
      </c>
      <c r="D14" s="10">
        <v>22.2</v>
      </c>
      <c r="E14" s="6">
        <f t="shared" si="0"/>
        <v>665.51724137931001</v>
      </c>
    </row>
    <row r="15" spans="1:5" ht="18" customHeight="1">
      <c r="A15" s="11" t="s">
        <v>21</v>
      </c>
      <c r="B15" s="9" t="s">
        <v>14</v>
      </c>
      <c r="C15" s="10">
        <v>161</v>
      </c>
      <c r="D15" s="10">
        <f>48.1+63</f>
        <v>111.1</v>
      </c>
      <c r="E15" s="6">
        <f t="shared" si="0"/>
        <v>-30.9937888198758</v>
      </c>
    </row>
    <row r="16" spans="1:5" ht="18" customHeight="1">
      <c r="A16" s="11" t="s">
        <v>22</v>
      </c>
      <c r="B16" s="9" t="s">
        <v>14</v>
      </c>
      <c r="C16" s="10">
        <f>94</f>
        <v>94</v>
      </c>
      <c r="D16" s="10">
        <v>168.9</v>
      </c>
      <c r="E16" s="6">
        <f t="shared" si="0"/>
        <v>79.680851063829806</v>
      </c>
    </row>
    <row r="17" spans="1:5" ht="18" customHeight="1">
      <c r="A17" s="11" t="s">
        <v>23</v>
      </c>
      <c r="B17" s="9" t="s">
        <v>14</v>
      </c>
      <c r="C17" s="10">
        <v>1889.3</v>
      </c>
      <c r="D17" s="10">
        <v>1986.1</v>
      </c>
      <c r="E17" s="6">
        <f t="shared" si="0"/>
        <v>5.1235907478960403</v>
      </c>
    </row>
    <row r="18" spans="1:5" ht="18" customHeight="1">
      <c r="A18" s="11" t="s">
        <v>24</v>
      </c>
      <c r="B18" s="9" t="s">
        <v>14</v>
      </c>
      <c r="C18" s="10">
        <v>10.6</v>
      </c>
      <c r="D18" s="10">
        <f>190.1+178.1</f>
        <v>368.2</v>
      </c>
      <c r="E18" s="6">
        <f t="shared" si="0"/>
        <v>3373.5849056603802</v>
      </c>
    </row>
    <row r="19" spans="1:5" ht="18" customHeight="1">
      <c r="A19" s="11" t="s">
        <v>25</v>
      </c>
      <c r="B19" s="9" t="s">
        <v>14</v>
      </c>
      <c r="C19" s="9">
        <v>409.2</v>
      </c>
      <c r="D19" s="9">
        <f>255.4+166.8</f>
        <v>422.2</v>
      </c>
      <c r="E19" s="6">
        <f t="shared" si="0"/>
        <v>3.1769305962854499</v>
      </c>
    </row>
    <row r="20" spans="1:5" ht="18" customHeight="1">
      <c r="A20" s="11" t="s">
        <v>26</v>
      </c>
      <c r="B20" s="9" t="s">
        <v>14</v>
      </c>
      <c r="C20" s="9">
        <v>648</v>
      </c>
      <c r="D20" s="9">
        <f>196.4+520</f>
        <v>716.4</v>
      </c>
      <c r="E20" s="6">
        <f t="shared" si="0"/>
        <v>10.5555555555556</v>
      </c>
    </row>
    <row r="21" spans="1:5" ht="18" customHeight="1">
      <c r="A21" s="11" t="s">
        <v>27</v>
      </c>
      <c r="B21" s="9" t="s">
        <v>14</v>
      </c>
      <c r="C21" s="9">
        <v>264.60000000000002</v>
      </c>
      <c r="D21" s="9">
        <f>202.2+222.2</f>
        <v>424.4</v>
      </c>
      <c r="E21" s="6">
        <f t="shared" si="0"/>
        <v>60.393046107331799</v>
      </c>
    </row>
    <row r="22" spans="1:5" ht="18" customHeight="1">
      <c r="A22" s="11" t="s">
        <v>28</v>
      </c>
      <c r="B22" s="9" t="s">
        <v>14</v>
      </c>
      <c r="C22" s="9">
        <f>72.44+146.16</f>
        <v>218.6</v>
      </c>
      <c r="D22" s="9">
        <f>86.8+185.2</f>
        <v>272</v>
      </c>
      <c r="E22" s="6">
        <f t="shared" si="0"/>
        <v>24.428179322964301</v>
      </c>
    </row>
    <row r="23" spans="1:5" ht="18" customHeight="1">
      <c r="A23" s="11" t="s">
        <v>29</v>
      </c>
      <c r="B23" s="9" t="s">
        <v>14</v>
      </c>
      <c r="C23" s="9">
        <v>25.1</v>
      </c>
      <c r="D23" s="9">
        <f>23.3+35</f>
        <v>58.3</v>
      </c>
      <c r="E23" s="6">
        <f t="shared" si="0"/>
        <v>132.270916334661</v>
      </c>
    </row>
    <row r="24" spans="1:5" ht="18" customHeight="1">
      <c r="A24" s="11" t="s">
        <v>30</v>
      </c>
      <c r="B24" s="9"/>
      <c r="C24" s="9">
        <v>1125.4000000000001</v>
      </c>
      <c r="D24" s="9">
        <v>910.4</v>
      </c>
      <c r="E24" s="6">
        <f t="shared" si="0"/>
        <v>-19.104318464545901</v>
      </c>
    </row>
    <row r="25" spans="1:5" ht="18" customHeight="1">
      <c r="A25" s="11" t="s">
        <v>31</v>
      </c>
      <c r="B25" s="9" t="s">
        <v>14</v>
      </c>
      <c r="C25" s="9">
        <v>55.2</v>
      </c>
      <c r="D25" s="9">
        <v>11</v>
      </c>
      <c r="E25" s="6">
        <f t="shared" si="0"/>
        <v>-80.072463768115895</v>
      </c>
    </row>
    <row r="26" spans="1:5" ht="18" customHeight="1">
      <c r="A26" s="8" t="s">
        <v>32</v>
      </c>
      <c r="B26" s="9" t="s">
        <v>14</v>
      </c>
      <c r="C26" s="9">
        <v>5235.6000000000004</v>
      </c>
      <c r="D26" s="9">
        <v>6000.4</v>
      </c>
      <c r="E26" s="6">
        <f t="shared" si="0"/>
        <v>14.6076858430743</v>
      </c>
    </row>
    <row r="27" spans="1:5" ht="18" customHeight="1">
      <c r="A27" s="11" t="s">
        <v>33</v>
      </c>
      <c r="B27" s="9"/>
      <c r="C27" s="9"/>
      <c r="D27" s="9"/>
      <c r="E27" s="6"/>
    </row>
    <row r="28" spans="1:5" ht="18" customHeight="1">
      <c r="A28" s="11" t="s">
        <v>34</v>
      </c>
      <c r="B28" s="9" t="s">
        <v>14</v>
      </c>
      <c r="C28" s="9">
        <v>5112.8999999999996</v>
      </c>
      <c r="D28" s="9">
        <v>5906.3</v>
      </c>
      <c r="E28" s="6">
        <f t="shared" si="0"/>
        <v>15.517612313951</v>
      </c>
    </row>
    <row r="29" spans="1:5" ht="18" customHeight="1">
      <c r="A29" s="11" t="s">
        <v>35</v>
      </c>
      <c r="B29" s="9"/>
      <c r="C29" s="9">
        <v>1648.8</v>
      </c>
      <c r="D29" s="9">
        <v>2814</v>
      </c>
      <c r="E29" s="6">
        <f t="shared" si="0"/>
        <v>70.669577874818103</v>
      </c>
    </row>
    <row r="30" spans="1:5" ht="18" customHeight="1">
      <c r="A30" s="11" t="s">
        <v>36</v>
      </c>
      <c r="B30" s="9"/>
      <c r="C30" s="9">
        <v>773.4</v>
      </c>
      <c r="D30" s="9">
        <v>941.5</v>
      </c>
      <c r="E30" s="6">
        <f t="shared" si="0"/>
        <v>21.735195241789501</v>
      </c>
    </row>
    <row r="31" spans="1:5" ht="18" customHeight="1">
      <c r="A31" s="11" t="s">
        <v>37</v>
      </c>
      <c r="B31" s="9"/>
      <c r="C31" s="9"/>
      <c r="D31" s="9"/>
      <c r="E31" s="6"/>
    </row>
    <row r="32" spans="1:5" ht="18" customHeight="1">
      <c r="A32" s="11" t="s">
        <v>38</v>
      </c>
      <c r="B32" s="9"/>
      <c r="C32" s="9"/>
      <c r="D32" s="9"/>
      <c r="E32" s="6"/>
    </row>
    <row r="33" spans="1:5" ht="18" customHeight="1">
      <c r="A33" s="11" t="s">
        <v>39</v>
      </c>
      <c r="B33" s="9"/>
      <c r="C33" s="9"/>
      <c r="D33" s="9"/>
      <c r="E33" s="6"/>
    </row>
    <row r="34" spans="1:5" ht="18" customHeight="1">
      <c r="A34" s="11" t="s">
        <v>40</v>
      </c>
      <c r="B34" s="9" t="s">
        <v>14</v>
      </c>
      <c r="C34" s="9">
        <v>122.7</v>
      </c>
      <c r="D34" s="9">
        <v>94.1</v>
      </c>
      <c r="E34" s="6">
        <f t="shared" si="0"/>
        <v>-23.308883455582698</v>
      </c>
    </row>
    <row r="35" spans="1:5" ht="18" customHeight="1">
      <c r="A35" s="4" t="s">
        <v>41</v>
      </c>
      <c r="B35" s="4"/>
      <c r="C35" s="12"/>
      <c r="D35" s="12"/>
      <c r="E35" s="6"/>
    </row>
    <row r="36" spans="1:5" ht="18" customHeight="1">
      <c r="A36" s="5" t="s">
        <v>42</v>
      </c>
      <c r="B36" s="5" t="s">
        <v>14</v>
      </c>
      <c r="C36" s="5">
        <v>9208.6</v>
      </c>
      <c r="D36" s="5">
        <v>9997</v>
      </c>
      <c r="E36" s="6">
        <f t="shared" ref="E36:E44" si="1">(D36-C36)/C36*100</f>
        <v>8.5615620181135004</v>
      </c>
    </row>
    <row r="37" spans="1:5" ht="18" customHeight="1">
      <c r="A37" s="5" t="s">
        <v>43</v>
      </c>
      <c r="B37" s="5" t="s">
        <v>14</v>
      </c>
      <c r="C37" s="5">
        <v>1191</v>
      </c>
      <c r="D37" s="5">
        <v>839.8</v>
      </c>
      <c r="E37" s="6">
        <f t="shared" si="1"/>
        <v>-29.487825356843</v>
      </c>
    </row>
    <row r="38" spans="1:5" ht="18" customHeight="1">
      <c r="A38" s="13" t="s">
        <v>44</v>
      </c>
      <c r="B38" s="13" t="s">
        <v>45</v>
      </c>
      <c r="C38" s="13">
        <v>39</v>
      </c>
      <c r="D38" s="13">
        <v>32.1</v>
      </c>
      <c r="E38" s="6">
        <f t="shared" si="1"/>
        <v>-17.692307692307701</v>
      </c>
    </row>
    <row r="39" spans="1:5" ht="27.95" customHeight="1">
      <c r="A39" s="13" t="s">
        <v>46</v>
      </c>
      <c r="B39" s="13" t="s">
        <v>47</v>
      </c>
      <c r="C39" s="13">
        <v>26.45</v>
      </c>
      <c r="D39" s="13">
        <v>30.89</v>
      </c>
      <c r="E39" s="6">
        <f t="shared" si="1"/>
        <v>16.786389413988701</v>
      </c>
    </row>
    <row r="40" spans="1:5" ht="18" customHeight="1">
      <c r="A40" s="13" t="s">
        <v>48</v>
      </c>
      <c r="B40" s="14" t="s">
        <v>45</v>
      </c>
      <c r="C40" s="13">
        <v>33.799999999999997</v>
      </c>
      <c r="D40" s="13">
        <v>32.5</v>
      </c>
      <c r="E40" s="6">
        <f t="shared" si="1"/>
        <v>-3.84615384615384</v>
      </c>
    </row>
    <row r="41" spans="1:5" ht="18" customHeight="1">
      <c r="A41" s="13" t="s">
        <v>49</v>
      </c>
      <c r="B41" s="14" t="s">
        <v>47</v>
      </c>
      <c r="C41" s="13">
        <v>160.97999999999999</v>
      </c>
      <c r="D41" s="13">
        <v>127.58</v>
      </c>
      <c r="E41" s="6">
        <f t="shared" si="1"/>
        <v>-20.747918996148599</v>
      </c>
    </row>
    <row r="42" spans="1:5" ht="18" customHeight="1">
      <c r="A42" s="13" t="s">
        <v>50</v>
      </c>
      <c r="B42" s="13" t="s">
        <v>47</v>
      </c>
      <c r="C42" s="13">
        <v>3240.36</v>
      </c>
      <c r="D42" s="13">
        <v>3522.42</v>
      </c>
      <c r="E42" s="6">
        <f t="shared" si="1"/>
        <v>8.7045883790689906</v>
      </c>
    </row>
    <row r="43" spans="1:5" ht="18" customHeight="1">
      <c r="A43" s="6" t="s">
        <v>51</v>
      </c>
      <c r="B43" s="13" t="s">
        <v>52</v>
      </c>
      <c r="C43" s="13">
        <v>9</v>
      </c>
      <c r="D43" s="13">
        <v>9</v>
      </c>
      <c r="E43" s="6">
        <f t="shared" si="1"/>
        <v>0</v>
      </c>
    </row>
    <row r="44" spans="1:5" ht="18" customHeight="1">
      <c r="A44" s="13" t="s">
        <v>53</v>
      </c>
      <c r="B44" s="13" t="s">
        <v>45</v>
      </c>
      <c r="C44" s="13">
        <v>82.64</v>
      </c>
      <c r="D44" s="13">
        <v>79.06</v>
      </c>
      <c r="E44" s="6">
        <f t="shared" si="1"/>
        <v>-4.3320425943852801</v>
      </c>
    </row>
    <row r="45" spans="1:5" ht="18" customHeight="1">
      <c r="A45" s="21" t="s">
        <v>54</v>
      </c>
      <c r="B45" s="21"/>
      <c r="C45" s="21"/>
      <c r="D45" s="21"/>
      <c r="E45" s="22"/>
    </row>
  </sheetData>
  <mergeCells count="6">
    <mergeCell ref="A1:E1"/>
    <mergeCell ref="C2:E2"/>
    <mergeCell ref="A4:E4"/>
    <mergeCell ref="A45:E45"/>
    <mergeCell ref="A2:A3"/>
    <mergeCell ref="B2:B3"/>
  </mergeCells>
  <phoneticPr fontId="11" type="noConversion"/>
  <pageMargins left="0.69930555555555596" right="0.69930555555555596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11" type="noConversion"/>
  <pageMargins left="0.69930555555555596" right="0.69930555555555596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E28" sqref="E28"/>
    </sheetView>
  </sheetViews>
  <sheetFormatPr defaultColWidth="9" defaultRowHeight="13.5"/>
  <sheetData/>
  <phoneticPr fontId="11" type="noConversion"/>
  <pageMargins left="0.69930555555555596" right="0.69930555555555596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2018-03-28T08:19:00Z</dcterms:created>
  <dcterms:modified xsi:type="dcterms:W3CDTF">2018-03-29T08:45:07Z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2052-10.1.0.7224</vt:lpwstr>
  </property>
</Properties>
</file>